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<sst xmlns="http://schemas.openxmlformats.org/spreadsheetml/2006/main" count="518" uniqueCount="499">
  <si>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</si>
  <si>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</si>
  <si>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</si>
  <si>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</si>
  <si>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</si>
  <si>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</si>
  <si>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</si>
  <si>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</si>
  <si>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</si>
  <si>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</si>
  <si>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</si>
  <si>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</si>
  <si>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</si>
  <si>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</si>
  <si>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</si>
  <si>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</si>
  <si>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</si>
  <si>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</si>
  <si>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</si>
  <si>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</si>
  <si>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</si>
  <si>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</si>
  <si>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</si>
  <si>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</si>
  <si>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</si>
  <si>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</si>
  <si>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</si>
  <si>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</si>
  <si>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</si>
  <si>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</si>
  <si>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</si>
  <si>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</si>
  <si>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</si>
  <si>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</si>
  <si>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</si>
  <si>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</si>
  <si>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</si>
  <si>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</si>
  <si>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</si>
  <si>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</si>
  <si>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</si>
  <si>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</si>
  <si>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</si>
  <si>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</si>
  <si>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</si>
  <si>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</si>
  <si>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</si>
  <si>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</si>
  <si>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</si>
  <si>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</si>
  <si>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</si>
  <si>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</si>
  <si>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</si>
  <si>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</si>
  <si>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</si>
  <si>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</si>
  <si>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</si>
  <si>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</si>
  <si>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</si>
  <si>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</si>
  <si>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</si>
  <si>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</si>
  <si>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</si>
  <si>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</si>
  <si>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</si>
  <si>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</si>
  <si>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</si>
  <si>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</si>
  <si>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</si>
  <si>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</si>
  <si>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</si>
  <si>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</si>
  <si>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</si>
  <si>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</si>
  <si>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</si>
  <si>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</si>
  <si>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</si>
  <si>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</si>
  <si>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</si>
  <si>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</si>
  <si>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</si>
  <si>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</si>
  <si>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</si>
  <si>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</si>
  <si>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</si>
  <si>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</si>
  <si>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</si>
  <si>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</si>
  <si>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</si>
  <si>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</si>
  <si>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</si>
  <si>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</si>
  <si>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</si>
  <si>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</si>
  <si>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</si>
  <si>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</si>
  <si>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</si>
  <si>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</si>
  <si>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</si>
  <si>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</si>
  <si>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</si>
  <si>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</si>
  <si>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</si>
  <si>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</si>
  <si>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</si>
  <si>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</si>
  <si>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</si>
  <si>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</si>
  <si>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</si>
  <si>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</si>
  <si>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</si>
  <si>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</si>
  <si>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</si>
  <si>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</si>
  <si>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</si>
  <si>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</si>
  <si>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</si>
  <si>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</si>
  <si>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</si>
  <si>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</si>
  <si>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</si>
  <si>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</si>
  <si>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</si>
  <si>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</si>
  <si>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</si>
  <si>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</si>
  <si>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</si>
  <si>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</si>
  <si>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</si>
  <si>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</si>
  <si>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</si>
  <si>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</si>
  <si>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</si>
  <si>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</si>
  <si>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</si>
  <si>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</si>
  <si>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</si>
  <si>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</si>
  <si>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</si>
  <si>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</si>
  <si>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</si>
  <si>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</si>
  <si>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</si>
  <si>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</si>
  <si>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</si>
  <si>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</si>
  <si>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</si>
  <si>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</si>
  <si>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</si>
  <si>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</si>
  <si>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</si>
  <si>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</si>
  <si>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</si>
  <si>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</si>
  <si>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</si>
  <si>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</si>
  <si>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</si>
  <si>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</si>
  <si>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</si>
  <si>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</si>
  <si>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</si>
  <si>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</si>
  <si>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</si>
  <si>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</si>
  <si>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</si>
  <si>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</si>
  <si>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</si>
  <si>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</si>
  <si>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</si>
  <si>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</si>
  <si>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</si>
  <si>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</si>
  <si>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</si>
  <si>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</si>
  <si>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</si>
  <si>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</si>
  <si>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</si>
  <si>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</si>
  <si>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</si>
  <si>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</si>
  <si>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</si>
  <si>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</si>
  <si>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</si>
  <si>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</si>
  <si>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</si>
  <si>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</si>
  <si>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</si>
  <si>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</si>
  <si>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</si>
  <si>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</si>
  <si>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</si>
  <si>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</si>
  <si>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</si>
  <si>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</si>
  <si>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</si>
  <si>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</si>
  <si>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</si>
  <si>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</si>
  <si>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</si>
  <si>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</si>
  <si>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</si>
  <si>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</si>
  <si>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</si>
  <si>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</si>
  <si>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</si>
  <si>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</si>
  <si>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</si>
  <si>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</si>
  <si>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</si>
  <si>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</si>
  <si>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</si>
  <si>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</si>
  <si>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</si>
  <si>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</si>
  <si>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</si>
  <si>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</si>
  <si>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</si>
  <si>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</si>
  <si>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</si>
  <si>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</si>
  <si>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</si>
  <si>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</si>
  <si>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</si>
  <si>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</si>
  <si>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</si>
  <si>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</si>
  <si>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</si>
  <si>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</si>
  <si>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</si>
  <si>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</si>
  <si>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</si>
  <si>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</si>
  <si>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</si>
  <si>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</si>
  <si>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</si>
  <si>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</si>
  <si>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</si>
  <si>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</si>
  <si>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</si>
  <si>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</si>
  <si>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</si>
  <si>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</si>
  <si>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</si>
  <si>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</si>
  <si>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</si>
  <si>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</si>
  <si>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</si>
  <si>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</si>
  <si>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</si>
  <si>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</si>
  <si>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</si>
  <si>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</si>
  <si>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</si>
  <si>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</si>
  <si>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</si>
  <si>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</si>
  <si>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</si>
  <si>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</si>
  <si>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</si>
  <si>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</si>
  <si>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</si>
  <si>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</si>
  <si>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</si>
  <si>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</si>
  <si>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</si>
  <si>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</si>
  <si>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</si>
  <si>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</si>
  <si>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</si>
  <si>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</si>
  <si>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</si>
  <si>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</si>
  <si>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</si>
  <si>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</si>
  <si>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</si>
  <si>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</si>
  <si>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</si>
  <si>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</si>
  <si>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</si>
  <si>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</si>
  <si>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</si>
  <si>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</si>
  <si>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</si>
  <si>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</si>
  <si>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</si>
  <si>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</si>
  <si>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</si>
  <si>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</si>
  <si>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</si>
  <si>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</si>
  <si>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</si>
  <si>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</si>
  <si>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</si>
  <si>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</si>
  <si>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</si>
  <si>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</si>
  <si>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</si>
  <si>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</si>
  <si>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</si>
  <si>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</si>
  <si>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</si>
  <si>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</si>
  <si>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</si>
  <si>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</si>
  <si>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</si>
  <si>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</si>
  <si>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</si>
  <si>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</si>
  <si>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</si>
  <si>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</si>
  <si>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</si>
  <si>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</si>
  <si>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</si>
  <si>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</si>
  <si>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</si>
  <si>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</si>
  <si>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</si>
  <si>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</si>
  <si>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</si>
  <si>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</si>
  <si>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</si>
  <si>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</si>
  <si>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</si>
  <si>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</si>
  <si>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</si>
  <si>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</si>
  <si>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</si>
  <si>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</si>
  <si>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</si>
  <si>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</si>
  <si>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</si>
  <si>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</si>
  <si>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</si>
  <si>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</si>
  <si>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</si>
  <si>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</si>
  <si>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</si>
  <si>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</si>
  <si>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</si>
  <si>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</si>
  <si>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</si>
  <si>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</si>
  <si>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</si>
  <si>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</si>
  <si>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</si>
  <si>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</si>
  <si>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</si>
  <si>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</si>
  <si>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</si>
  <si>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</si>
  <si>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</si>
  <si>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</si>
  <si>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</si>
  <si>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</si>
  <si>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</si>
  <si>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</si>
  <si>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</si>
  <si>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</si>
  <si>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</si>
  <si>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</si>
  <si>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</si>
  <si>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</si>
  <si>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</si>
  <si>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</si>
  <si>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</si>
  <si>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</si>
  <si>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</si>
  <si>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</si>
  <si>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</si>
  <si>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</si>
  <si>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</si>
  <si>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</si>
  <si>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</si>
  <si>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</si>
  <si>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</si>
  <si>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</si>
  <si>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</si>
  <si>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</si>
  <si>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</si>
  <si>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</si>
  <si>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</si>
  <si>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</si>
  <si>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</si>
  <si>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</si>
  <si>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</si>
  <si>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</si>
  <si>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</si>
  <si>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</si>
  <si>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</si>
  <si>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</si>
  <si>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</si>
  <si>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</si>
  <si>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</si>
  <si>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</si>
  <si>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</si>
  <si>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</si>
  <si>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</si>
  <si>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</si>
  <si>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</si>
  <si>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</si>
  <si>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</si>
  <si>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</si>
  <si>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</si>
  <si>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</si>
  <si>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</si>
  <si>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</si>
  <si>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</si>
  <si>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</si>
  <si>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</si>
  <si>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</si>
  <si>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</si>
  <si>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</si>
  <si>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</si>
  <si>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</si>
  <si>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</si>
  <si>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</si>
  <si>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</si>
  <si>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</si>
  <si>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</si>
  <si>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</si>
  <si>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</si>
  <si>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</si>
  <si>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</si>
  <si>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</si>
  <si>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</si>
  <si>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</si>
  <si>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</si>
  <si>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</si>
  <si>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</si>
  <si>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</si>
  <si>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</si>
  <si>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</si>
  <si>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</si>
  <si>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</si>
  <si>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</si>
  <si>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</si>
  <si>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</si>
  <si>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</si>
  <si>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</si>
  <si>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</si>
  <si>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</si>
  <si>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</si>
  <si>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</si>
  <si>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</si>
  <si>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</si>
  <si>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</si>
  <si>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</si>
  <si>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</si>
  <si>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</si>
  <si>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</si>
  <si>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</si>
  <si>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</si>
  <si>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</si>
  <si>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</si>
  <si>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</si>
  <si>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</si>
  <si>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</si>
  <si>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</si>
  <si>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</si>
  <si>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</si>
  <si>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</si>
  <si>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</si>
  <si>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</si>
  <si>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</si>
  <si>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</si>
  <si>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</si>
  <si>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</si>
  <si>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</si>
  <si>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</si>
  <si>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</si>
  <si>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</si>
  <si>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</si>
  <si>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</si>
  <si>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</si>
  <si>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</si>
  <si>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</si>
  <si>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</si>
  <si>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</si>
  <si>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</si>
  <si>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</si>
  <si>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</si>
  <si>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</si>
  <si>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</si>
  <si>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</si>
  <si>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</si>
  <si>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</si>
  <si>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</si>
  <si>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</si>
  <si>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</si>
  <si>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</si>
  <si>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</si>
  <si>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</si>
  <si>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</si>
  <si>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</si>
  <si>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</si>
  <si>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</si>
  <si>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Quang Ngai Water Supply Sewerage and Construction Joint Stock Company (QNW)</t>
  </si>
  <si>
    <t xml:space="preserve">FINANCIAL STATEMENT - QUARTER III.2018
</t>
  </si>
  <si>
    <t>INCOME STATEMENT (as of 30/09/2018)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</si>
</sst>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B21">
      <selection activeCell="J15" sqref="J15"/>
    </sheetView>
  </sheetViews>
  <sheetFormatPr defaultColWidth="9.140625" defaultRowHeight="12"/>
  <cols>
    <col min="1" max="1" width="46.140625" style="0" hidden="1" customWidth="1"/>
    <col min="2" max="2" width="60.57421875" style="0" customWidth="1"/>
    <col min="3" max="3" width="22.8515625" style="0" hidden="1" customWidth="1"/>
    <col min="4" max="4" width="18.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179304114493</v>
      </c>
      <c r="F10" s="24">
        <v>186271531999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6752743427</v>
      </c>
      <c r="F11" s="20">
        <f>F12+F13</f>
        <v>32394191513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1752743427</v>
      </c>
      <c r="F12" s="21">
        <v>2189607250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5000000000</v>
      </c>
      <c r="F13" s="21">
        <v>30204584263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126500000000</v>
      </c>
      <c r="F14" s="20">
        <f>F15+F16+F17</f>
        <v>116835755545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126500000000</v>
      </c>
      <c r="F17" s="21">
        <v>116835755545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15805809772</v>
      </c>
      <c r="F18" s="20">
        <f>F19+F22+F23+F24+F25+F26+F27+F28</f>
        <v>17294053605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10875865116</v>
      </c>
      <c r="F19" s="21">
        <v>15645925491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3384432035</v>
      </c>
      <c r="F22" s="21">
        <v>1262648485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4537741252</v>
      </c>
      <c r="F26" s="21">
        <v>2924414307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-2992228631</v>
      </c>
      <c r="F27" s="21">
        <v>-2540574631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>
        <v>1639953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27632419561</v>
      </c>
      <c r="F29" s="20">
        <f>F30+F31</f>
        <v>18503103570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27632419561</v>
      </c>
      <c r="F30" s="21">
        <v>18503103570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2613141733</v>
      </c>
      <c r="F32" s="20">
        <f>F33+F36+F37+F38+F39</f>
        <v>1244427766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28604603</v>
      </c>
      <c r="F33" s="21">
        <v>43088503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2310667846</v>
      </c>
      <c r="F36" s="21">
        <v>1127135263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273869284</v>
      </c>
      <c r="F37" s="21">
        <v>74204000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119004885117</v>
      </c>
      <c r="F43" s="20">
        <f>F44+F54+F64+F67+F70+F76</f>
        <v>108080234082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798638560</v>
      </c>
      <c r="F44" s="20">
        <f>F45+F46+F47+F48+F49+F50+F53</f>
        <v>798638560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798638560</v>
      </c>
      <c r="F50" s="21">
        <v>798638560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68946547483</v>
      </c>
      <c r="F54" s="20">
        <f>F55+F58+F61</f>
        <v>59524655948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68815587373</v>
      </c>
      <c r="F55" s="20">
        <f>F56+F57</f>
        <v>59345601746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147183798734</v>
      </c>
      <c r="F56" s="21">
        <v>131509969257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-78368211361</v>
      </c>
      <c r="F57" s="21">
        <v>-72164367511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130960110</v>
      </c>
      <c r="F61" s="20">
        <f>F62+F63</f>
        <v>179054202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466245455</v>
      </c>
      <c r="F62" s="21">
        <v>466245455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-335285345</v>
      </c>
      <c r="F63" s="21">
        <v>-287191253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36170903218</v>
      </c>
      <c r="F67" s="20">
        <f>F68+F69</f>
        <v>36021842802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36170903218</v>
      </c>
      <c r="F69" s="21">
        <v>36021842802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13088795856</v>
      </c>
      <c r="F76" s="20">
        <f>F77+F78+F79+F80</f>
        <v>11735096772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13088795856</v>
      </c>
      <c r="F77" s="21">
        <v>11735096772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298308999610</v>
      </c>
      <c r="F81" s="20">
        <f>F10+F43</f>
        <v>294351766081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80242227534</v>
      </c>
      <c r="F83" s="20">
        <f>F84+F106</f>
        <v>77961665171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41224226299</v>
      </c>
      <c r="F84" s="20">
        <f>F85+F88+F89+F90+F91+F92+F93+F94+F95+F97+F98+F99+F100+F101+F102</f>
        <v>49777965772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2900920449</v>
      </c>
      <c r="F85" s="21">
        <v>18269062697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2029810758</v>
      </c>
      <c r="F88" s="21">
        <v>1349807710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2462397300</v>
      </c>
      <c r="F89" s="21">
        <v>1877899481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2029926853</v>
      </c>
      <c r="F90" s="21">
        <v>3481190193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737159821</v>
      </c>
      <c r="F91" s="21">
        <v>288488650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1522950636</v>
      </c>
      <c r="F95" s="21">
        <v>317137910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29399142685</v>
      </c>
      <c r="F97" s="21">
        <v>24119549411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141917797</v>
      </c>
      <c r="F99" s="21">
        <v>74829720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39018001235</v>
      </c>
      <c r="F106" s="20">
        <f>SUM(F107:F119)</f>
        <v>28183699399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2718000</v>
      </c>
      <c r="F107" s="21">
        <v>2718000</v>
      </c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>
        <v>1367585799</v>
      </c>
      <c r="F109" s="21">
        <v>1422289339</v>
      </c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37647697436</v>
      </c>
      <c r="F114" s="21">
        <v>26758692060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218066771698</v>
      </c>
      <c r="F120" s="20">
        <f>F121+F139</f>
        <v>216390100910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217860238599</v>
      </c>
      <c r="F121" s="20">
        <f>F122+F125+F126+F127+F128+F129+F130+F131+F132+F133+F134+F137+F138</f>
        <v>216328868257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200000000000</v>
      </c>
      <c r="F122" s="20">
        <f>F123+F124</f>
        <v>200000000000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200000000000</v>
      </c>
      <c r="F123" s="21">
        <v>200000000000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14651406</v>
      </c>
      <c r="F125" s="21">
        <v>14651406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10134518727</v>
      </c>
      <c r="F131" s="21">
        <v>9679042342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5633798259</v>
      </c>
      <c r="F134" s="20">
        <f>F135+F136</f>
        <v>4572625014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117354052</v>
      </c>
      <c r="F135" s="21">
        <v>31073033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5516444207</v>
      </c>
      <c r="F136" s="21">
        <v>4541551981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2077270207</v>
      </c>
      <c r="F138" s="21">
        <v>2062549495</v>
      </c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206533099</v>
      </c>
      <c r="F139" s="21">
        <f>F140+F141+F142+F143+F146</f>
        <v>61232653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206533099</v>
      </c>
      <c r="F143" s="21">
        <f>F144+F145</f>
        <v>61232653</v>
      </c>
    </row>
    <row r="144" spans="1:6" ht="12">
      <c r="A144" s="26" t="s">
        <v>415</v>
      </c>
      <c r="B144" s="6" t="s">
        <v>416</v>
      </c>
      <c r="C144" s="4"/>
      <c r="D144" s="4"/>
      <c r="E144" s="21">
        <v>206533099</v>
      </c>
      <c r="F144" s="21">
        <v>61232653</v>
      </c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298308999232</v>
      </c>
      <c r="F147" s="20">
        <f>F83+F120</f>
        <v>294351766081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D2" sqref="D1:D16384"/>
    </sheetView>
  </sheetViews>
  <sheetFormatPr defaultColWidth="9.140625" defaultRowHeight="12"/>
  <cols>
    <col min="1" max="1" width="18.7109375" style="0" hidden="1" customWidth="1"/>
    <col min="2" max="2" width="54.140625" style="0" customWidth="1"/>
    <col min="3" max="3" width="18.7109375" style="0" hidden="1" customWidth="1"/>
    <col min="4" max="4" width="14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  <col min="9" max="16384" width="18.7109375" style="0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43282459972</v>
      </c>
      <c r="F9" s="21">
        <v>41505237911</v>
      </c>
      <c r="G9" s="21">
        <v>43282459972</v>
      </c>
      <c r="H9" s="21">
        <v>41505237911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43282459972</v>
      </c>
      <c r="F11" s="20">
        <f>F9-F10</f>
        <v>41505237911</v>
      </c>
      <c r="G11" s="20">
        <f>G9-G10</f>
        <v>43282459972</v>
      </c>
      <c r="H11" s="20">
        <f>H9-H10</f>
        <v>41505237911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33133657946</v>
      </c>
      <c r="F12" s="21">
        <v>27977582160</v>
      </c>
      <c r="G12" s="21">
        <v>33133657946</v>
      </c>
      <c r="H12" s="21">
        <v>27977582160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10148802026</v>
      </c>
      <c r="F13" s="20">
        <f>F11-F12</f>
        <v>13527655751</v>
      </c>
      <c r="G13" s="20">
        <f>G11-G12</f>
        <v>10148802026</v>
      </c>
      <c r="H13" s="20">
        <f>H11-H12</f>
        <v>13527655751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4344209300</v>
      </c>
      <c r="F14" s="21">
        <v>150785589</v>
      </c>
      <c r="G14" s="21">
        <v>4344209300</v>
      </c>
      <c r="H14" s="21">
        <v>150785589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1572386535</v>
      </c>
      <c r="F15" s="21">
        <v>1916379632</v>
      </c>
      <c r="G15" s="21">
        <v>1572386535</v>
      </c>
      <c r="H15" s="21">
        <v>1916379632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1572386535</v>
      </c>
      <c r="F16" s="21">
        <v>1916379632</v>
      </c>
      <c r="G16" s="21">
        <v>1572386535</v>
      </c>
      <c r="H16" s="21">
        <v>1916379632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1618632847</v>
      </c>
      <c r="F18" s="21">
        <v>1698753565</v>
      </c>
      <c r="G18" s="21">
        <v>1618632847</v>
      </c>
      <c r="H18" s="21">
        <v>1698753565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3848990925</v>
      </c>
      <c r="F19" s="21">
        <v>3792876047</v>
      </c>
      <c r="G19" s="21">
        <v>3848990925</v>
      </c>
      <c r="H19" s="21">
        <v>3792876047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7453001019</v>
      </c>
      <c r="F20" s="20">
        <f>F13+F14-F15+F17-F18-F19</f>
        <v>6270432096</v>
      </c>
      <c r="G20" s="20">
        <f>G13+G14-G15+G17-G18-G19</f>
        <v>7453001019</v>
      </c>
      <c r="H20" s="20">
        <f>H13+H14-H15+H17-H18-H19</f>
        <v>6270432096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5427610</v>
      </c>
      <c r="F21" s="21">
        <v>5454546</v>
      </c>
      <c r="G21" s="21">
        <v>5427610</v>
      </c>
      <c r="H21" s="21">
        <v>5454546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203632209</v>
      </c>
      <c r="F22" s="21">
        <v>1334218</v>
      </c>
      <c r="G22" s="21">
        <v>203632209</v>
      </c>
      <c r="H22" s="21">
        <v>1334218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-198204599</v>
      </c>
      <c r="F23" s="20">
        <v>4120328</v>
      </c>
      <c r="G23" s="20">
        <f>G21-G22</f>
        <v>-198204599</v>
      </c>
      <c r="H23" s="20">
        <f>H21-H22</f>
        <v>4120328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7254796420</v>
      </c>
      <c r="F24" s="20">
        <f>F20+F23</f>
        <v>6274552424</v>
      </c>
      <c r="G24" s="20">
        <f>G20+G23</f>
        <v>7254796420</v>
      </c>
      <c r="H24" s="20">
        <f>H20+H23</f>
        <v>6274552424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1723631123</v>
      </c>
      <c r="F25" s="21">
        <v>1255561775</v>
      </c>
      <c r="G25" s="21">
        <v>1723631123</v>
      </c>
      <c r="H25" s="21">
        <v>1255561775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5531165297</v>
      </c>
      <c r="F27" s="20">
        <f>F24-F25-F26</f>
        <v>5018990649</v>
      </c>
      <c r="G27" s="20">
        <f>G24-G25-G26</f>
        <v>5531165297</v>
      </c>
      <c r="H27" s="20">
        <f>H24-H25-H26</f>
        <v>5018990649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5516444207</v>
      </c>
      <c r="F28" s="21">
        <v>5002188099</v>
      </c>
      <c r="G28" s="21">
        <v>5516444207</v>
      </c>
      <c r="H28" s="21">
        <v>5002188099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14721090</v>
      </c>
      <c r="F29" s="21">
        <v>16802550</v>
      </c>
      <c r="G29" s="21">
        <v>14721090</v>
      </c>
      <c r="H29" s="21">
        <v>16802550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2018-10-25T03:11:05Z</dcterms:modified>
  <cp:category/>
  <cp:version/>
  <cp:contentType/>
  <cp:contentStatus/>
</cp:coreProperties>
</file>